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<sst xmlns="http://schemas.openxmlformats.org/spreadsheetml/2006/main" count="61" uniqueCount="45">
  <si>
    <t>Объекты выполнения работ</t>
  </si>
  <si>
    <t>Виды работ</t>
  </si>
  <si>
    <t>Един. Измер</t>
  </si>
  <si>
    <t>Объемы работ за год</t>
  </si>
  <si>
    <t>План текущего ремонта на 2019г.</t>
  </si>
  <si>
    <t>шт</t>
  </si>
  <si>
    <t>Восстановление остекления</t>
  </si>
  <si>
    <t>м2</t>
  </si>
  <si>
    <t>Ремонт оконного переплета</t>
  </si>
  <si>
    <t>шт.</t>
  </si>
  <si>
    <t>Центральное отопление</t>
  </si>
  <si>
    <t>Замена трубопроводов Dy=108 мм</t>
  </si>
  <si>
    <t>мп</t>
  </si>
  <si>
    <t>Замена отопительных приборов</t>
  </si>
  <si>
    <t>сек</t>
  </si>
  <si>
    <t>Восстановление изоляции</t>
  </si>
  <si>
    <t xml:space="preserve"> Водопровод канализация, горячее водоснабжение</t>
  </si>
  <si>
    <t>Замена трубопроводов Dy=32мм п/п</t>
  </si>
  <si>
    <t>Dy=20мм п/п</t>
  </si>
  <si>
    <t>Замена запорной арматуры Dy=100</t>
  </si>
  <si>
    <t>Dy=32 мм</t>
  </si>
  <si>
    <t>Dy=20 мм</t>
  </si>
  <si>
    <t>промывка тр-да</t>
  </si>
  <si>
    <t>здание</t>
  </si>
  <si>
    <t>Электроснабжение электротехнические устройства</t>
  </si>
  <si>
    <t>1 дом</t>
  </si>
  <si>
    <t>замена выключателей,</t>
  </si>
  <si>
    <t>замена автоматов,</t>
  </si>
  <si>
    <t>замена кабеля АВВГ 2*2,5</t>
  </si>
  <si>
    <t>м.п</t>
  </si>
  <si>
    <t>ул.Устюженская, 18</t>
  </si>
  <si>
    <t>Стены и фасады</t>
  </si>
  <si>
    <t>Ремонт штукатурки</t>
  </si>
  <si>
    <t>покраска дверей</t>
  </si>
  <si>
    <t>Крыши</t>
  </si>
  <si>
    <t>Огнезащитная обработка стропильной системы</t>
  </si>
  <si>
    <t>Восстановление элементов водостока:</t>
  </si>
  <si>
    <t>воронки,</t>
  </si>
  <si>
    <t>колена,</t>
  </si>
  <si>
    <t>прямые звенья,</t>
  </si>
  <si>
    <t xml:space="preserve"> Оконные и дверные заполнения</t>
  </si>
  <si>
    <t>Замена канализации     Dy=100 мм</t>
  </si>
  <si>
    <t>установка манометра</t>
  </si>
  <si>
    <t>фотореле</t>
  </si>
  <si>
    <t xml:space="preserve">Смена светильников энергосберег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</si>
</sst>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165" fontId="3" fillId="0" borderId="1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25390625" style="10" customWidth="1"/>
    <col min="5" max="5" width="12.75390625" style="3" customWidth="1"/>
    <col min="6" max="16384" width="9.125" style="3" customWidth="1"/>
  </cols>
  <sheetData>
    <row r="1" spans="1:5" ht="18.75" customHeight="1">
      <c r="A1" s="1"/>
      <c r="B1" s="1" t="s">
        <v>30</v>
      </c>
      <c r="C1" s="1"/>
      <c r="D1" s="2"/>
      <c r="E1" s="1"/>
    </row>
    <row r="2" spans="1:5" ht="15.75" customHeight="1">
      <c r="A2" s="1"/>
      <c r="B2" s="4" t="s">
        <v>4</v>
      </c>
      <c r="C2" s="1"/>
      <c r="D2" s="2"/>
      <c r="E2" s="1"/>
    </row>
    <row r="3" spans="1:5" ht="18" customHeight="1">
      <c r="A3" s="1"/>
      <c r="B3" s="1"/>
      <c r="C3" s="1"/>
      <c r="D3" s="2"/>
      <c r="E3" s="1"/>
    </row>
    <row r="4" spans="1:5" ht="36.75" customHeight="1">
      <c r="A4" s="5" t="s">
        <v>0</v>
      </c>
      <c r="B4" s="6" t="s">
        <v>1</v>
      </c>
      <c r="C4" s="5" t="s">
        <v>2</v>
      </c>
      <c r="D4" s="5" t="s">
        <v>3</v>
      </c>
      <c r="E4" s="7"/>
    </row>
    <row r="5" spans="1:5" ht="18.75" customHeight="1">
      <c r="A5" s="23" t="s">
        <v>31</v>
      </c>
      <c r="B5" s="9" t="s">
        <v>32</v>
      </c>
      <c r="C5" s="6" t="s">
        <v>7</v>
      </c>
      <c r="D5" s="8"/>
      <c r="E5" s="15">
        <f>405.85*D5</f>
        <v>0</v>
      </c>
    </row>
    <row r="6" spans="1:5" ht="15" customHeight="1">
      <c r="A6" s="24"/>
      <c r="B6" s="9" t="s">
        <v>33</v>
      </c>
      <c r="C6" s="6" t="s">
        <v>7</v>
      </c>
      <c r="D6" s="8">
        <v>12</v>
      </c>
      <c r="E6" s="15">
        <f>335.12*D6</f>
        <v>4021.44</v>
      </c>
    </row>
    <row r="7" spans="1:5" ht="16.5" customHeight="1">
      <c r="A7" s="25" t="s">
        <v>34</v>
      </c>
      <c r="B7" s="12" t="s">
        <v>35</v>
      </c>
      <c r="C7" s="6" t="s">
        <v>7</v>
      </c>
      <c r="D7" s="8"/>
      <c r="E7" s="13">
        <f>4.8*D7</f>
        <v>0</v>
      </c>
    </row>
    <row r="8" spans="1:5" ht="16.5" customHeight="1">
      <c r="A8" s="26"/>
      <c r="B8" s="12" t="s">
        <v>36</v>
      </c>
      <c r="C8" s="6"/>
      <c r="D8" s="8"/>
      <c r="E8" s="9"/>
    </row>
    <row r="9" spans="1:5" ht="17.25" customHeight="1">
      <c r="A9" s="26"/>
      <c r="B9" s="9" t="s">
        <v>37</v>
      </c>
      <c r="C9" s="6" t="s">
        <v>5</v>
      </c>
      <c r="D9" s="27">
        <v>2</v>
      </c>
      <c r="E9" s="15">
        <f>734.88*D9</f>
        <v>1469.76</v>
      </c>
    </row>
    <row r="10" spans="1:5" ht="18" customHeight="1">
      <c r="A10" s="26"/>
      <c r="B10" s="9" t="s">
        <v>38</v>
      </c>
      <c r="C10" s="6" t="s">
        <v>5</v>
      </c>
      <c r="D10" s="8">
        <v>4</v>
      </c>
      <c r="E10" s="15">
        <f>498.86*D10</f>
        <v>1995.44</v>
      </c>
    </row>
    <row r="11" spans="1:5" ht="19.5" customHeight="1">
      <c r="A11" s="26"/>
      <c r="B11" s="9" t="s">
        <v>39</v>
      </c>
      <c r="C11" s="6" t="s">
        <v>12</v>
      </c>
      <c r="D11" s="27">
        <v>4</v>
      </c>
      <c r="E11" s="15">
        <f>658.58*D11</f>
        <v>2634.32</v>
      </c>
    </row>
    <row r="12" spans="1:5" ht="15.75" customHeight="1">
      <c r="A12" s="18" t="s">
        <v>40</v>
      </c>
      <c r="B12" s="9" t="s">
        <v>6</v>
      </c>
      <c r="C12" s="6" t="s">
        <v>7</v>
      </c>
      <c r="D12" s="27">
        <v>5</v>
      </c>
      <c r="E12" s="14">
        <f>789.55*D12</f>
        <v>3947.75</v>
      </c>
    </row>
    <row r="13" spans="1:5" ht="15.75" customHeight="1">
      <c r="A13" s="19"/>
      <c r="B13" s="9" t="s">
        <v>8</v>
      </c>
      <c r="C13" s="6" t="s">
        <v>9</v>
      </c>
      <c r="D13" s="8"/>
      <c r="E13" s="15">
        <f>756.87*D13</f>
        <v>0</v>
      </c>
    </row>
    <row r="14" spans="1:5" ht="17.25" customHeight="1">
      <c r="A14" s="20" t="s">
        <v>10</v>
      </c>
      <c r="B14" s="9" t="s">
        <v>11</v>
      </c>
      <c r="C14" s="6" t="s">
        <v>12</v>
      </c>
      <c r="D14" s="8"/>
      <c r="E14" s="15">
        <f>1546.79*D14</f>
        <v>0</v>
      </c>
    </row>
    <row r="15" spans="1:5" ht="15.75" customHeight="1">
      <c r="A15" s="21"/>
      <c r="B15" s="9" t="s">
        <v>13</v>
      </c>
      <c r="C15" s="6" t="s">
        <v>14</v>
      </c>
      <c r="D15" s="8">
        <v>21</v>
      </c>
      <c r="E15" s="14">
        <f>4117.15/7*D15</f>
        <v>12351.45</v>
      </c>
    </row>
    <row r="16" spans="1:5" ht="18.75" customHeight="1">
      <c r="A16" s="22"/>
      <c r="B16" s="9" t="s">
        <v>15</v>
      </c>
      <c r="C16" s="6" t="s">
        <v>29</v>
      </c>
      <c r="D16" s="8"/>
      <c r="E16" s="13"/>
    </row>
    <row r="17" spans="1:5" ht="21.75" customHeight="1">
      <c r="A17" s="20" t="s">
        <v>16</v>
      </c>
      <c r="B17" s="9" t="s">
        <v>17</v>
      </c>
      <c r="C17" s="6" t="s">
        <v>12</v>
      </c>
      <c r="D17" s="8">
        <v>8</v>
      </c>
      <c r="E17" s="15">
        <f>489.65*D17</f>
        <v>3917.2</v>
      </c>
    </row>
    <row r="18" spans="1:5" ht="17.25" customHeight="1">
      <c r="A18" s="21"/>
      <c r="B18" s="16" t="s">
        <v>18</v>
      </c>
      <c r="C18" s="6" t="s">
        <v>12</v>
      </c>
      <c r="D18" s="8">
        <v>4</v>
      </c>
      <c r="E18" s="15">
        <f>756.94*D18</f>
        <v>3027.76</v>
      </c>
    </row>
    <row r="19" spans="1:5" ht="18" customHeight="1">
      <c r="A19" s="21"/>
      <c r="B19" s="9" t="s">
        <v>19</v>
      </c>
      <c r="C19" s="6" t="s">
        <v>9</v>
      </c>
      <c r="D19" s="8">
        <v>1</v>
      </c>
      <c r="E19" s="15">
        <f>4670.09*D19</f>
        <v>4670.09</v>
      </c>
    </row>
    <row r="20" spans="1:5" ht="19.5" customHeight="1">
      <c r="A20" s="21"/>
      <c r="B20" s="17" t="s">
        <v>20</v>
      </c>
      <c r="C20" s="6" t="s">
        <v>5</v>
      </c>
      <c r="D20" s="27">
        <v>2</v>
      </c>
      <c r="E20" s="15">
        <f>497.45*D20</f>
        <v>994.9</v>
      </c>
    </row>
    <row r="21" spans="1:8" ht="15.75">
      <c r="A21" s="21"/>
      <c r="B21" s="17" t="s">
        <v>21</v>
      </c>
      <c r="C21" s="6" t="s">
        <v>5</v>
      </c>
      <c r="D21" s="8">
        <v>2</v>
      </c>
      <c r="E21" s="15">
        <f>305.33*D21</f>
        <v>610.66</v>
      </c>
      <c r="F21" s="28"/>
      <c r="G21" s="2"/>
      <c r="H21" s="29"/>
    </row>
    <row r="22" spans="1:5" ht="15.75">
      <c r="A22" s="21"/>
      <c r="B22" s="9" t="s">
        <v>41</v>
      </c>
      <c r="C22" s="6" t="s">
        <v>12</v>
      </c>
      <c r="D22" s="8">
        <v>5</v>
      </c>
      <c r="E22" s="15">
        <f>890.37*D22</f>
        <v>4451.85</v>
      </c>
    </row>
    <row r="23" spans="1:5" ht="15.75">
      <c r="A23" s="21"/>
      <c r="B23" s="9" t="s">
        <v>22</v>
      </c>
      <c r="C23" s="6" t="s">
        <v>23</v>
      </c>
      <c r="D23" s="8">
        <v>1</v>
      </c>
      <c r="E23" s="13">
        <f>9267.6*D23</f>
        <v>9267.6</v>
      </c>
    </row>
    <row r="24" spans="1:5" ht="15.75">
      <c r="A24" s="22"/>
      <c r="B24" s="9" t="s">
        <v>42</v>
      </c>
      <c r="C24" s="6" t="s">
        <v>5</v>
      </c>
      <c r="D24" s="8">
        <v>1</v>
      </c>
      <c r="E24" s="15">
        <f>1824.71*D24</f>
        <v>1824.71</v>
      </c>
    </row>
    <row r="25" spans="1:4" ht="15.75">
      <c r="A25" s="20" t="s">
        <v>24</v>
      </c>
      <c r="B25" s="9" t="s">
        <v>43</v>
      </c>
      <c r="C25" s="6" t="s">
        <v>25</v>
      </c>
      <c r="D25" s="8"/>
    </row>
    <row r="26" spans="1:5" ht="15.75">
      <c r="A26" s="21"/>
      <c r="B26" s="30" t="s">
        <v>44</v>
      </c>
      <c r="C26" s="6" t="s">
        <v>5</v>
      </c>
      <c r="D26" s="27">
        <v>2</v>
      </c>
      <c r="E26" s="15">
        <f>1472.29*D26</f>
        <v>2944.58</v>
      </c>
    </row>
    <row r="27" spans="1:5" ht="15.75">
      <c r="A27" s="21"/>
      <c r="B27" s="9" t="s">
        <v>26</v>
      </c>
      <c r="C27" s="6" t="s">
        <v>5</v>
      </c>
      <c r="D27" s="8">
        <v>4</v>
      </c>
      <c r="E27" s="15">
        <f>92.12*D27</f>
        <v>368.48</v>
      </c>
    </row>
    <row r="28" spans="1:5" ht="15.75">
      <c r="A28" s="21"/>
      <c r="B28" s="9" t="s">
        <v>27</v>
      </c>
      <c r="C28" s="6" t="s">
        <v>5</v>
      </c>
      <c r="D28" s="8">
        <v>3</v>
      </c>
      <c r="E28" s="15">
        <f>546.92*D28</f>
        <v>1640.7599999999998</v>
      </c>
    </row>
    <row r="29" spans="1:5" ht="15.75">
      <c r="A29" s="22"/>
      <c r="B29" s="9" t="s">
        <v>28</v>
      </c>
      <c r="C29" s="6" t="s">
        <v>29</v>
      </c>
      <c r="D29" s="31">
        <v>6.732</v>
      </c>
      <c r="E29" s="14">
        <f>258.31*D29</f>
        <v>1738.94292</v>
      </c>
    </row>
    <row r="30" spans="1:5" ht="15.75">
      <c r="A30" s="1"/>
      <c r="B30" s="1"/>
      <c r="C30" s="1"/>
      <c r="D30" s="2"/>
      <c r="E30" s="11">
        <f>SUM(E5:E29)</f>
        <v>61877.692920000016</v>
      </c>
    </row>
  </sheetData>
  <sheetProtection/>
  <mergeCells count="6">
    <mergeCell ref="A25:A29"/>
    <mergeCell ref="A5:A6"/>
    <mergeCell ref="A7:A11"/>
    <mergeCell ref="A12:A13"/>
    <mergeCell ref="A14:A16"/>
    <mergeCell ref="A17:A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2019-06-19T05:38:59Z</dcterms:modified>
  <cp:category/>
  <cp:version/>
  <cp:contentType/>
  <cp:contentStatus/>
</cp:coreProperties>
</file>